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roduktdaten" sheetId="1" r:id="rId1"/>
    <sheet name="Ergebnis nach Szenario" sheetId="2" r:id="rId2"/>
    <sheet name="Charts" sheetId="3" r:id="rId3"/>
  </sheets>
  <calcPr calcId="125725"/>
</workbook>
</file>

<file path=xl/calcChain.xml><?xml version="1.0" encoding="utf-8"?>
<calcChain xmlns="http://schemas.openxmlformats.org/spreadsheetml/2006/main">
  <c r="B45" i="3"/>
  <c r="B46"/>
  <c r="B7" i="2"/>
  <c r="C7" s="1"/>
  <c r="D7" s="1"/>
  <c r="E7" s="1"/>
  <c r="F7" s="1"/>
  <c r="B8"/>
  <c r="C8" s="1"/>
  <c r="D8" s="1"/>
  <c r="E8" s="1"/>
  <c r="F8" s="1"/>
  <c r="B9"/>
  <c r="C9"/>
  <c r="D9" s="1"/>
  <c r="E9" s="1"/>
  <c r="F9" s="1"/>
  <c r="F13" s="1"/>
  <c r="B10"/>
  <c r="C10" s="1"/>
  <c r="D10" s="1"/>
  <c r="E10" s="1"/>
  <c r="F10" s="1"/>
  <c r="F20" s="1"/>
  <c r="B13"/>
  <c r="B14"/>
  <c r="B15"/>
  <c r="B16"/>
  <c r="B19"/>
  <c r="B20"/>
  <c r="B21"/>
  <c r="B22"/>
  <c r="F22" l="1"/>
  <c r="F19"/>
  <c r="F21" s="1"/>
  <c r="D13"/>
  <c r="D14" s="1"/>
  <c r="F14"/>
  <c r="C13"/>
  <c r="C14" s="1"/>
  <c r="E13"/>
  <c r="E14" s="1"/>
  <c r="F16" l="1"/>
  <c r="F15"/>
  <c r="E15"/>
  <c r="E16"/>
  <c r="C15"/>
  <c r="C16"/>
  <c r="D16"/>
  <c r="D15"/>
  <c r="C19"/>
  <c r="C20" s="1"/>
  <c r="E19"/>
  <c r="E20" s="1"/>
  <c r="D19"/>
  <c r="D20" s="1"/>
  <c r="C21" l="1"/>
  <c r="C22"/>
  <c r="D22"/>
  <c r="D21"/>
  <c r="E21"/>
  <c r="E22"/>
</calcChain>
</file>

<file path=xl/sharedStrings.xml><?xml version="1.0" encoding="utf-8"?>
<sst xmlns="http://schemas.openxmlformats.org/spreadsheetml/2006/main" count="53" uniqueCount="40">
  <si>
    <t>[Firmenname]</t>
  </si>
  <si>
    <t>[Datum]</t>
  </si>
  <si>
    <t>[Firmenname] VERTRAULICH</t>
  </si>
  <si>
    <t>Umsatzdaten</t>
  </si>
  <si>
    <t>Produktbezeichnung</t>
  </si>
  <si>
    <t>Verkaufseinheit</t>
  </si>
  <si>
    <t>1. GJ Geschätzter Absatz</t>
  </si>
  <si>
    <t>Stückpreis im 1. GJ</t>
  </si>
  <si>
    <t>Zusammengesetzte jährliche Wachstumsrate (CAGR) (2. bis 5. GJ)</t>
  </si>
  <si>
    <t>1. GJ Fixkosten</t>
  </si>
  <si>
    <t>CAGR Fixkosten (2. bis 5. GJ)</t>
  </si>
  <si>
    <t>Planvorgabe Betrieblicher Ertrag (5. GJ)</t>
  </si>
  <si>
    <t>Planvorgabe Marktanteil (5. GJ)</t>
  </si>
  <si>
    <t>Steigerungsfaktoren</t>
  </si>
  <si>
    <t>1. GJ</t>
  </si>
  <si>
    <t>2. GJ</t>
  </si>
  <si>
    <t>3. GJ</t>
  </si>
  <si>
    <t>4. GJ</t>
  </si>
  <si>
    <t>5. GJ</t>
  </si>
  <si>
    <t>2. bis 4. GJ (%-Anteil Umsatz 5. GJ)</t>
  </si>
  <si>
    <t>N/A</t>
  </si>
  <si>
    <t>Die Werte in den grau unterlegten Zellen werden automatisch berechnet. Hier ist keine Eingabe nötig.</t>
  </si>
  <si>
    <t>Stückpreis</t>
  </si>
  <si>
    <t>Stückkosten</t>
  </si>
  <si>
    <t>Fixkosten</t>
  </si>
  <si>
    <t>Marktvolumen</t>
  </si>
  <si>
    <t>Verkaufsmenge</t>
  </si>
  <si>
    <t>Betrieblicher Ertrag</t>
  </si>
  <si>
    <t>Marktanteil</t>
  </si>
  <si>
    <t>Graph 1 Title</t>
  </si>
  <si>
    <t>Graph 2 Title</t>
  </si>
  <si>
    <t>1. GJ variable Stückkosten</t>
  </si>
  <si>
    <t>CAGR variable Stückkosten (2. bis 5. GJ)</t>
  </si>
  <si>
    <t xml:space="preserve">Marktvolumen (EURO) 1. GJ  </t>
  </si>
  <si>
    <t>CAGR (Jährliche Wachstumsrate) Marktvolumen  (2. bis 5. GJ)</t>
  </si>
  <si>
    <t>Basis Szenario 1: Planvorgabe Betrieblichen Erträge</t>
  </si>
  <si>
    <t>Basis Szenario 2: Planvorgabe Marktanteil</t>
  </si>
  <si>
    <t>Umsatz-/ Gewinnprognose für neue Produkte – nach Szenario</t>
  </si>
  <si>
    <t>Umsatz in EURO</t>
  </si>
  <si>
    <t>Umsatz-/ Gewinnprognose für neue Produkte - nach Produktdaten</t>
  </si>
</sst>
</file>

<file path=xl/styles.xml><?xml version="1.0" encoding="utf-8"?>
<styleSheet xmlns="http://schemas.openxmlformats.org/spreadsheetml/2006/main">
  <numFmts count="5">
    <numFmt numFmtId="172" formatCode="m/d/yyyy;@"/>
    <numFmt numFmtId="173" formatCode="#,##0.00\ [$€-407];[Red]\-#,##0.00\ [$€-407]"/>
    <numFmt numFmtId="174" formatCode="\$#,##0"/>
    <numFmt numFmtId="175" formatCode="_(* #,##0.00_);_(* \(#,##0.00\);_(* \-??_);_(@_)"/>
    <numFmt numFmtId="176" formatCode="0.0%"/>
  </numFmts>
  <fonts count="13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55"/>
      </bottom>
      <diagonal/>
    </border>
    <border>
      <left/>
      <right style="medium">
        <color indexed="8"/>
      </right>
      <top/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/>
      <diagonal/>
    </border>
    <border>
      <left/>
      <right style="medium">
        <color indexed="8"/>
      </right>
      <top style="thin">
        <color indexed="55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175" fontId="12" fillId="0" borderId="0" applyFill="0" applyBorder="0" applyAlignment="0" applyProtection="0"/>
    <xf numFmtId="9" fontId="12" fillId="0" borderId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172" fontId="3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/>
    <xf numFmtId="172" fontId="2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/>
    <xf numFmtId="0" fontId="7" fillId="2" borderId="2" xfId="0" applyFont="1" applyFill="1" applyBorder="1"/>
    <xf numFmtId="0" fontId="7" fillId="0" borderId="0" xfId="0" applyFont="1" applyFill="1" applyBorder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73" fontId="4" fillId="0" borderId="4" xfId="0" applyNumberFormat="1" applyFont="1" applyFill="1" applyBorder="1" applyAlignment="1">
      <alignment horizontal="center"/>
    </xf>
    <xf numFmtId="10" fontId="4" fillId="0" borderId="6" xfId="0" applyNumberFormat="1" applyFont="1" applyFill="1" applyBorder="1" applyAlignment="1">
      <alignment horizontal="center" vertical="top"/>
    </xf>
    <xf numFmtId="0" fontId="4" fillId="0" borderId="7" xfId="0" applyFont="1" applyFill="1" applyBorder="1"/>
    <xf numFmtId="173" fontId="4" fillId="0" borderId="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10" fontId="4" fillId="0" borderId="4" xfId="0" applyNumberFormat="1" applyFont="1" applyFill="1" applyBorder="1" applyAlignment="1">
      <alignment horizontal="center" vertical="top"/>
    </xf>
    <xf numFmtId="0" fontId="4" fillId="0" borderId="9" xfId="0" applyFont="1" applyFill="1" applyBorder="1"/>
    <xf numFmtId="174" fontId="4" fillId="0" borderId="9" xfId="0" applyNumberFormat="1" applyFont="1" applyFill="1" applyBorder="1" applyAlignment="1">
      <alignment horizontal="center"/>
    </xf>
    <xf numFmtId="0" fontId="0" fillId="0" borderId="0" xfId="0" applyFill="1"/>
    <xf numFmtId="0" fontId="3" fillId="3" borderId="1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175" fontId="8" fillId="0" borderId="11" xfId="1" applyFont="1" applyFill="1" applyBorder="1" applyAlignment="1" applyProtection="1">
      <alignment horizontal="center" vertical="center"/>
    </xf>
    <xf numFmtId="176" fontId="4" fillId="0" borderId="11" xfId="2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173" fontId="4" fillId="4" borderId="13" xfId="0" applyNumberFormat="1" applyFont="1" applyFill="1" applyBorder="1" applyAlignment="1">
      <alignment horizontal="center"/>
    </xf>
    <xf numFmtId="173" fontId="4" fillId="4" borderId="14" xfId="0" applyNumberFormat="1" applyFont="1" applyFill="1" applyBorder="1" applyAlignment="1">
      <alignment horizontal="center"/>
    </xf>
    <xf numFmtId="174" fontId="4" fillId="4" borderId="13" xfId="0" applyNumberFormat="1" applyFont="1" applyFill="1" applyBorder="1" applyAlignment="1">
      <alignment horizontal="center"/>
    </xf>
    <xf numFmtId="174" fontId="4" fillId="4" borderId="1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174" fontId="1" fillId="3" borderId="0" xfId="0" applyNumberFormat="1" applyFont="1" applyFill="1" applyBorder="1" applyAlignment="1">
      <alignment horizontal="center"/>
    </xf>
    <xf numFmtId="174" fontId="1" fillId="3" borderId="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3" fontId="4" fillId="4" borderId="13" xfId="0" applyNumberFormat="1" applyFont="1" applyFill="1" applyBorder="1" applyAlignment="1">
      <alignment horizontal="center"/>
    </xf>
    <xf numFmtId="3" fontId="4" fillId="4" borderId="14" xfId="0" applyNumberFormat="1" applyFont="1" applyFill="1" applyBorder="1" applyAlignment="1">
      <alignment horizontal="center"/>
    </xf>
    <xf numFmtId="10" fontId="4" fillId="4" borderId="13" xfId="0" applyNumberFormat="1" applyFont="1" applyFill="1" applyBorder="1" applyAlignment="1">
      <alignment horizontal="center"/>
    </xf>
    <xf numFmtId="10" fontId="4" fillId="4" borderId="14" xfId="0" applyNumberFormat="1" applyFont="1" applyFill="1" applyBorder="1" applyAlignment="1">
      <alignment horizontal="center"/>
    </xf>
    <xf numFmtId="173" fontId="4" fillId="4" borderId="13" xfId="1" applyNumberFormat="1" applyFont="1" applyFill="1" applyBorder="1" applyAlignment="1" applyProtection="1">
      <alignment horizontal="center"/>
    </xf>
    <xf numFmtId="173" fontId="4" fillId="4" borderId="14" xfId="1" applyNumberFormat="1" applyFont="1" applyFill="1" applyBorder="1" applyAlignment="1" applyProtection="1">
      <alignment horizontal="center"/>
    </xf>
    <xf numFmtId="0" fontId="4" fillId="0" borderId="10" xfId="0" applyFont="1" applyFill="1" applyBorder="1" applyAlignment="1">
      <alignment horizontal="left"/>
    </xf>
    <xf numFmtId="174" fontId="4" fillId="4" borderId="15" xfId="0" applyNumberFormat="1" applyFont="1" applyFill="1" applyBorder="1" applyAlignment="1">
      <alignment horizontal="center"/>
    </xf>
    <xf numFmtId="174" fontId="4" fillId="4" borderId="16" xfId="0" applyNumberFormat="1" applyFont="1" applyFill="1" applyBorder="1" applyAlignment="1">
      <alignment horizontal="center"/>
    </xf>
    <xf numFmtId="174" fontId="0" fillId="0" borderId="0" xfId="0" applyNumberFormat="1"/>
    <xf numFmtId="10" fontId="0" fillId="0" borderId="0" xfId="2" applyNumberFormat="1" applyFont="1" applyFill="1" applyBorder="1" applyAlignment="1" applyProtection="1"/>
    <xf numFmtId="0" fontId="1" fillId="0" borderId="0" xfId="0" applyFont="1" applyFill="1"/>
  </cellXfs>
  <cellStyles count="3">
    <cellStyle name="Dezimal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8D7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73ADB5"/>
      <rgbColor rgb="007FA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43E5F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Szenario 1: Umsatz- und Gewinnanalyse nach Verkaufseinheiten (Widgets)</a:t>
            </a:r>
          </a:p>
        </c:rich>
      </c:tx>
      <c:layout>
        <c:manualLayout>
          <c:xMode val="edge"/>
          <c:yMode val="edge"/>
          <c:x val="0.10638297872340426"/>
          <c:y val="3.37423312883435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24468085106383"/>
          <c:y val="0.21165644171779141"/>
          <c:w val="0.57845744680851063"/>
          <c:h val="0.49079754601226994"/>
        </c:manualLayout>
      </c:layout>
      <c:lineChart>
        <c:grouping val="standard"/>
        <c:ser>
          <c:idx val="0"/>
          <c:order val="0"/>
          <c:tx>
            <c:strRef>
              <c:f>'Ergebnis nach Szenario'!$A$14</c:f>
              <c:strCache>
                <c:ptCount val="1"/>
                <c:pt idx="0">
                  <c:v>Umsatz in EURO</c:v>
                </c:pt>
              </c:strCache>
            </c:strRef>
          </c:tx>
          <c:spPr>
            <a:ln w="25400">
              <a:solidFill>
                <a:srgbClr val="343E5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43E5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28575">
                <a:noFill/>
              </a:ln>
            </c:spPr>
          </c:dPt>
          <c:val>
            <c:numRef>
              <c:f>'Ergebnis nach Szenario'!$B$14:$F$14</c:f>
              <c:numCache>
                <c:formatCode>#,##0.00\ [$€-407];[Red]\-#,##0.00\ [$€-407]</c:formatCode>
                <c:ptCount val="5"/>
                <c:pt idx="0">
                  <c:v>40000</c:v>
                </c:pt>
                <c:pt idx="1">
                  <c:v>87852.791131267324</c:v>
                </c:pt>
                <c:pt idx="2">
                  <c:v>461227.15343915345</c:v>
                </c:pt>
                <c:pt idx="3">
                  <c:v>726432.76666666672</c:v>
                </c:pt>
                <c:pt idx="4">
                  <c:v>1017005.8733333334</c:v>
                </c:pt>
              </c:numCache>
            </c:numRef>
          </c:val>
        </c:ser>
        <c:ser>
          <c:idx val="1"/>
          <c:order val="1"/>
          <c:tx>
            <c:strRef>
              <c:f>'Ergebnis nach Szenario'!$A$15</c:f>
              <c:strCache>
                <c:ptCount val="1"/>
                <c:pt idx="0">
                  <c:v>Betrieblicher Ertrag</c:v>
                </c:pt>
              </c:strCache>
            </c:strRef>
          </c:tx>
          <c:spPr>
            <a:ln w="25400">
              <a:solidFill>
                <a:srgbClr val="73ADB5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73ADB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'Ergebnis nach Szenario'!$B$15:$F$15</c:f>
              <c:numCache>
                <c:formatCode>#,##0.00\ [$€-407];[Red]\-#,##0.00\ [$€-407]</c:formatCode>
                <c:ptCount val="5"/>
                <c:pt idx="0">
                  <c:v>-235000</c:v>
                </c:pt>
                <c:pt idx="1">
                  <c:v>-224555.20332577475</c:v>
                </c:pt>
                <c:pt idx="2">
                  <c:v>-92264.817460317456</c:v>
                </c:pt>
                <c:pt idx="3">
                  <c:v>-769.46249999996508</c:v>
                </c:pt>
                <c:pt idx="4">
                  <c:v>100000</c:v>
                </c:pt>
              </c:numCache>
            </c:numRef>
          </c:val>
        </c:ser>
        <c:marker val="1"/>
        <c:axId val="73472256"/>
        <c:axId val="73487104"/>
      </c:lineChart>
      <c:lineChart>
        <c:grouping val="standard"/>
        <c:ser>
          <c:idx val="2"/>
          <c:order val="2"/>
          <c:tx>
            <c:strRef>
              <c:f>'Ergebnis nach Szenario'!$A$16</c:f>
              <c:strCache>
                <c:ptCount val="1"/>
                <c:pt idx="0">
                  <c:v>Marktanteil</c:v>
                </c:pt>
              </c:strCache>
            </c:strRef>
          </c:tx>
          <c:spPr>
            <a:ln w="25400">
              <a:solidFill>
                <a:srgbClr val="7FAC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7FAC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'Ergebnis nach Szenario'!$B$16:$F$16</c:f>
              <c:numCache>
                <c:formatCode>0.00%</c:formatCode>
                <c:ptCount val="5"/>
                <c:pt idx="0">
                  <c:v>8.0000000000000004E-4</c:v>
                </c:pt>
                <c:pt idx="1">
                  <c:v>1.5973234751139511E-3</c:v>
                </c:pt>
                <c:pt idx="2">
                  <c:v>7.6235893130438565E-3</c:v>
                </c:pt>
                <c:pt idx="3">
                  <c:v>1.0915593789130977E-2</c:v>
                </c:pt>
                <c:pt idx="4">
                  <c:v>1.3892573913439423E-2</c:v>
                </c:pt>
              </c:numCache>
            </c:numRef>
          </c:val>
        </c:ser>
        <c:marker val="1"/>
        <c:axId val="73489024"/>
        <c:axId val="73511680"/>
      </c:lineChart>
      <c:catAx>
        <c:axId val="73472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GJ</a:t>
                </a:r>
              </a:p>
            </c:rich>
          </c:tx>
          <c:layout>
            <c:manualLayout>
              <c:xMode val="edge"/>
              <c:yMode val="edge"/>
              <c:x val="0.42952127659574468"/>
              <c:y val="0.812883435582822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487104"/>
        <c:crossesAt val="-400000"/>
        <c:auto val="1"/>
        <c:lblAlgn val="ctr"/>
        <c:lblOffset val="100"/>
        <c:tickLblSkip val="1"/>
        <c:tickMarkSkip val="1"/>
      </c:catAx>
      <c:valAx>
        <c:axId val="7348710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EURO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0797546012269936"/>
            </c:manualLayout>
          </c:layout>
          <c:spPr>
            <a:noFill/>
            <a:ln w="25400">
              <a:noFill/>
            </a:ln>
          </c:spPr>
        </c:title>
        <c:numFmt formatCode="#,##0.00\ [$€-407];[Red]\-#,##0.00\ [$€-407]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472256"/>
        <c:crosses val="autoZero"/>
        <c:crossBetween val="between"/>
      </c:valAx>
      <c:catAx>
        <c:axId val="73489024"/>
        <c:scaling>
          <c:orientation val="minMax"/>
        </c:scaling>
        <c:delete val="1"/>
        <c:axPos val="b"/>
        <c:tickLblPos val="none"/>
        <c:crossAx val="73511680"/>
        <c:crosses val="autoZero"/>
        <c:auto val="1"/>
        <c:lblAlgn val="ctr"/>
        <c:lblOffset val="100"/>
      </c:catAx>
      <c:valAx>
        <c:axId val="73511680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Marktanteil</a:t>
                </a:r>
              </a:p>
            </c:rich>
          </c:tx>
          <c:layout>
            <c:manualLayout>
              <c:xMode val="edge"/>
              <c:yMode val="edge"/>
              <c:x val="0.80186170212765961"/>
              <c:y val="0.34355828220858897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48902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739361702127658"/>
          <c:y val="0.91104294478527603"/>
          <c:w val="0.44015957446808512"/>
          <c:h val="6.7484662576687116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Szenario 2: Umsatz- und Gewinnanalyse nach Verkaufseinheiten (Widgets)</a:t>
            </a:r>
          </a:p>
        </c:rich>
      </c:tx>
      <c:layout>
        <c:manualLayout>
          <c:xMode val="edge"/>
          <c:yMode val="edge"/>
          <c:x val="0.10652470308124525"/>
          <c:y val="3.37423312883435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45549583335231"/>
          <c:y val="0.21165644171779141"/>
          <c:w val="0.72569953974098322"/>
          <c:h val="0.48159509202453987"/>
        </c:manualLayout>
      </c:layout>
      <c:lineChart>
        <c:grouping val="standard"/>
        <c:ser>
          <c:idx val="0"/>
          <c:order val="0"/>
          <c:tx>
            <c:strRef>
              <c:f>'Ergebnis nach Szenario'!$A$20</c:f>
              <c:strCache>
                <c:ptCount val="1"/>
                <c:pt idx="0">
                  <c:v>Umsatz in EURO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28575">
                <a:noFill/>
              </a:ln>
            </c:spPr>
          </c:dPt>
          <c:val>
            <c:numRef>
              <c:f>'Ergebnis nach Szenario'!$B$20:$F$20</c:f>
              <c:numCache>
                <c:formatCode>#,##0.00\ [$€-407];[Red]\-#,##0.00\ [$€-407]</c:formatCode>
                <c:ptCount val="5"/>
                <c:pt idx="0">
                  <c:v>40000</c:v>
                </c:pt>
                <c:pt idx="1">
                  <c:v>126474.46280099347</c:v>
                </c:pt>
                <c:pt idx="2">
                  <c:v>663990.92970521573</c:v>
                </c:pt>
                <c:pt idx="3">
                  <c:v>1045785.7142857148</c:v>
                </c:pt>
                <c:pt idx="4">
                  <c:v>1464100.0000000007</c:v>
                </c:pt>
              </c:numCache>
            </c:numRef>
          </c:val>
        </c:ser>
        <c:ser>
          <c:idx val="1"/>
          <c:order val="1"/>
          <c:tx>
            <c:strRef>
              <c:f>'Ergebnis nach Szenario'!$A$21</c:f>
              <c:strCache>
                <c:ptCount val="1"/>
                <c:pt idx="0">
                  <c:v>Betrieblicher Ertrag</c:v>
                </c:pt>
              </c:strCache>
            </c:strRef>
          </c:tx>
          <c:spPr>
            <a:ln w="25400">
              <a:solidFill>
                <a:srgbClr val="73ADB5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73ADB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'Ergebnis nach Szenario'!$B$21:$F$21</c:f>
              <c:numCache>
                <c:formatCode>#,##0.00\ [$€-407];[Red]\-#,##0.00\ [$€-407]</c:formatCode>
                <c:ptCount val="5"/>
                <c:pt idx="0">
                  <c:v>-235000</c:v>
                </c:pt>
                <c:pt idx="1">
                  <c:v>-210072.07644962746</c:v>
                </c:pt>
                <c:pt idx="2">
                  <c:v>-16228.401360544085</c:v>
                </c:pt>
                <c:pt idx="3">
                  <c:v>118987.89285714307</c:v>
                </c:pt>
                <c:pt idx="4">
                  <c:v>267660.29750000022</c:v>
                </c:pt>
              </c:numCache>
            </c:numRef>
          </c:val>
        </c:ser>
        <c:marker val="1"/>
        <c:axId val="78034048"/>
        <c:axId val="78037376"/>
      </c:lineChart>
      <c:lineChart>
        <c:grouping val="standard"/>
        <c:ser>
          <c:idx val="2"/>
          <c:order val="2"/>
          <c:tx>
            <c:strRef>
              <c:f>'Ergebnis nach Szenario'!$A$22</c:f>
              <c:strCache>
                <c:ptCount val="1"/>
                <c:pt idx="0">
                  <c:v>Marktanteil</c:v>
                </c:pt>
              </c:strCache>
            </c:strRef>
          </c:tx>
          <c:spPr>
            <a:ln w="25400">
              <a:solidFill>
                <a:srgbClr val="7FAC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7FAC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2"/>
            <c:marker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28575">
                <a:noFill/>
              </a:ln>
            </c:spPr>
          </c:dPt>
          <c:val>
            <c:numRef>
              <c:f>'Ergebnis nach Szenario'!$B$22:$F$22</c:f>
              <c:numCache>
                <c:formatCode>0.00%</c:formatCode>
                <c:ptCount val="5"/>
                <c:pt idx="0">
                  <c:v>8.0000000000000004E-4</c:v>
                </c:pt>
                <c:pt idx="1">
                  <c:v>2.2995356872907899E-3</c:v>
                </c:pt>
                <c:pt idx="2">
                  <c:v>1.0975056689342406E-2</c:v>
                </c:pt>
                <c:pt idx="3">
                  <c:v>1.5714285714285715E-2</c:v>
                </c:pt>
                <c:pt idx="4">
                  <c:v>0.02</c:v>
                </c:pt>
              </c:numCache>
            </c:numRef>
          </c:val>
        </c:ser>
        <c:marker val="1"/>
        <c:axId val="78039296"/>
        <c:axId val="95928704"/>
      </c:lineChart>
      <c:catAx>
        <c:axId val="78034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GJ</a:t>
                </a:r>
              </a:p>
            </c:rich>
          </c:tx>
          <c:layout>
            <c:manualLayout>
              <c:xMode val="edge"/>
              <c:yMode val="edge"/>
              <c:x val="0.50732389842443049"/>
              <c:y val="0.803680981595092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037376"/>
        <c:crossesAt val="-400000"/>
        <c:auto val="1"/>
        <c:lblAlgn val="ctr"/>
        <c:lblOffset val="100"/>
        <c:tickLblSkip val="1"/>
        <c:tickMarkSkip val="1"/>
      </c:catAx>
      <c:valAx>
        <c:axId val="7803737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EURO</a:t>
                </a:r>
              </a:p>
            </c:rich>
          </c:tx>
          <c:layout>
            <c:manualLayout>
              <c:xMode val="edge"/>
              <c:yMode val="edge"/>
              <c:x val="2.130494061624905E-2"/>
              <c:y val="0.40184049079754602"/>
            </c:manualLayout>
          </c:layout>
          <c:spPr>
            <a:noFill/>
            <a:ln w="25400">
              <a:noFill/>
            </a:ln>
          </c:spPr>
        </c:title>
        <c:numFmt formatCode="#,##0.00\ [$€-407];[Red]\-#,##0.00\ [$€-407]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034048"/>
        <c:crosses val="autoZero"/>
        <c:crossBetween val="between"/>
      </c:valAx>
      <c:catAx>
        <c:axId val="78039296"/>
        <c:scaling>
          <c:orientation val="minMax"/>
        </c:scaling>
        <c:delete val="1"/>
        <c:axPos val="b"/>
        <c:tickLblPos val="none"/>
        <c:crossAx val="95928704"/>
        <c:crosses val="autoZero"/>
        <c:auto val="1"/>
        <c:lblAlgn val="ctr"/>
        <c:lblOffset val="100"/>
      </c:catAx>
      <c:valAx>
        <c:axId val="95928704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Marktanteil</a:t>
                </a:r>
              </a:p>
            </c:rich>
          </c:tx>
          <c:layout>
            <c:manualLayout>
              <c:xMode val="edge"/>
              <c:yMode val="edge"/>
              <c:x val="0.94940141621159824"/>
              <c:y val="0.33742331288343558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0392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093228620451778"/>
          <c:y val="0.91104294478527603"/>
          <c:w val="0.44074595899865221"/>
          <c:h val="6.7484662576687116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142875</xdr:rowOff>
    </xdr:from>
    <xdr:to>
      <xdr:col>11</xdr:col>
      <xdr:colOff>590550</xdr:colOff>
      <xdr:row>20</xdr:row>
      <xdr:rowOff>9525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20</xdr:row>
      <xdr:rowOff>152400</xdr:rowOff>
    </xdr:from>
    <xdr:to>
      <xdr:col>12</xdr:col>
      <xdr:colOff>0</xdr:colOff>
      <xdr:row>40</xdr:row>
      <xdr:rowOff>19050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F22"/>
  <sheetViews>
    <sheetView showGridLines="0" workbookViewId="0">
      <selection activeCell="A3" sqref="A3"/>
    </sheetView>
  </sheetViews>
  <sheetFormatPr baseColWidth="10" defaultColWidth="9.140625" defaultRowHeight="14.25"/>
  <cols>
    <col min="1" max="1" width="60.5703125" style="1" customWidth="1"/>
    <col min="2" max="2" width="16.7109375" style="1" customWidth="1"/>
    <col min="3" max="6" width="13.42578125" style="1" customWidth="1"/>
  </cols>
  <sheetData>
    <row r="1" spans="1:6" ht="13.7" customHeight="1">
      <c r="A1" s="2" t="s">
        <v>0</v>
      </c>
    </row>
    <row r="2" spans="1:6" ht="13.7" customHeight="1">
      <c r="A2" s="3" t="s">
        <v>39</v>
      </c>
    </row>
    <row r="3" spans="1:6" s="5" customFormat="1" ht="13.7" customHeight="1">
      <c r="A3" s="4" t="s">
        <v>1</v>
      </c>
    </row>
    <row r="4" spans="1:6" ht="12.75" customHeight="1">
      <c r="A4" s="6"/>
    </row>
    <row r="5" spans="1:6" s="10" customFormat="1" ht="15.75" customHeight="1">
      <c r="A5" s="7"/>
      <c r="B5" s="8" t="s">
        <v>2</v>
      </c>
      <c r="C5" s="9"/>
      <c r="D5" s="9"/>
      <c r="E5" s="9"/>
      <c r="F5" s="9"/>
    </row>
    <row r="6" spans="1:6" ht="15.75" customHeight="1">
      <c r="A6" s="11" t="s">
        <v>3</v>
      </c>
      <c r="B6" s="12"/>
      <c r="C6" s="13"/>
      <c r="D6" s="13"/>
      <c r="E6" s="13"/>
      <c r="F6" s="13"/>
    </row>
    <row r="7" spans="1:6" ht="15.75" customHeight="1">
      <c r="A7" s="14" t="s">
        <v>4</v>
      </c>
      <c r="B7" s="15" t="s">
        <v>5</v>
      </c>
      <c r="C7" s="16"/>
      <c r="D7" s="16"/>
      <c r="E7" s="16"/>
      <c r="F7" s="16"/>
    </row>
    <row r="8" spans="1:6" s="20" customFormat="1" ht="13.7" customHeight="1">
      <c r="A8" s="17" t="s">
        <v>6</v>
      </c>
      <c r="B8" s="18">
        <v>100</v>
      </c>
      <c r="C8" s="19"/>
      <c r="D8" s="19"/>
      <c r="E8" s="19"/>
      <c r="F8" s="19"/>
    </row>
    <row r="9" spans="1:6" ht="15.75" customHeight="1">
      <c r="A9" s="14" t="s">
        <v>7</v>
      </c>
      <c r="B9" s="21">
        <v>400</v>
      </c>
      <c r="C9" s="16"/>
      <c r="D9" s="16"/>
      <c r="E9" s="16"/>
      <c r="F9" s="16"/>
    </row>
    <row r="10" spans="1:6" ht="13.7" customHeight="1">
      <c r="A10" s="17" t="s">
        <v>8</v>
      </c>
      <c r="B10" s="22">
        <v>0.05</v>
      </c>
      <c r="C10" s="16"/>
      <c r="D10" s="16"/>
      <c r="E10" s="16"/>
      <c r="F10" s="16"/>
    </row>
    <row r="11" spans="1:6" ht="15.75" customHeight="1">
      <c r="A11" s="23" t="s">
        <v>33</v>
      </c>
      <c r="B11" s="24">
        <v>50000000</v>
      </c>
      <c r="C11" s="16"/>
      <c r="D11" s="16"/>
      <c r="E11" s="16"/>
      <c r="F11" s="16"/>
    </row>
    <row r="12" spans="1:6" ht="13.7" customHeight="1">
      <c r="A12" s="25" t="s">
        <v>34</v>
      </c>
      <c r="B12" s="22">
        <v>0.1</v>
      </c>
      <c r="C12" s="16"/>
      <c r="D12" s="16"/>
      <c r="E12" s="16"/>
      <c r="F12" s="16"/>
    </row>
    <row r="13" spans="1:6" ht="15.75" customHeight="1">
      <c r="A13" s="14" t="s">
        <v>31</v>
      </c>
      <c r="B13" s="21">
        <v>250</v>
      </c>
      <c r="C13" s="16"/>
      <c r="D13" s="16"/>
      <c r="E13" s="16"/>
      <c r="F13" s="16"/>
    </row>
    <row r="14" spans="1:6" ht="13.7" customHeight="1">
      <c r="A14" s="25" t="s">
        <v>32</v>
      </c>
      <c r="B14" s="22">
        <v>0.05</v>
      </c>
      <c r="C14" s="16"/>
      <c r="D14" s="16"/>
      <c r="E14" s="16"/>
      <c r="F14" s="16"/>
    </row>
    <row r="15" spans="1:6" ht="15.75" customHeight="1">
      <c r="A15" s="14" t="s">
        <v>9</v>
      </c>
      <c r="B15" s="21">
        <v>250000</v>
      </c>
      <c r="C15" s="16"/>
      <c r="D15" s="16"/>
      <c r="E15" s="16"/>
      <c r="F15" s="16"/>
    </row>
    <row r="16" spans="1:6" ht="13.7" customHeight="1">
      <c r="A16" s="25" t="s">
        <v>10</v>
      </c>
      <c r="B16" s="22">
        <v>0.03</v>
      </c>
      <c r="C16" s="16"/>
      <c r="D16" s="16"/>
      <c r="E16" s="16"/>
      <c r="F16" s="16"/>
    </row>
    <row r="17" spans="1:6" ht="15.75" customHeight="1">
      <c r="A17" s="14" t="s">
        <v>11</v>
      </c>
      <c r="B17" s="21">
        <v>100000</v>
      </c>
      <c r="C17" s="16"/>
      <c r="D17" s="16"/>
      <c r="E17" s="16"/>
      <c r="F17" s="16"/>
    </row>
    <row r="18" spans="1:6" ht="13.7" customHeight="1">
      <c r="A18" s="26" t="s">
        <v>12</v>
      </c>
      <c r="B18" s="27">
        <v>0.02</v>
      </c>
      <c r="C18" s="16"/>
      <c r="D18" s="16"/>
      <c r="E18" s="16"/>
      <c r="F18" s="16"/>
    </row>
    <row r="19" spans="1:6" s="30" customFormat="1" ht="18.75" customHeight="1">
      <c r="A19" s="28"/>
      <c r="B19" s="29"/>
      <c r="C19" s="16"/>
      <c r="D19" s="16"/>
      <c r="E19" s="16"/>
      <c r="F19" s="16"/>
    </row>
    <row r="20" spans="1:6" s="30" customFormat="1" ht="15.75" customHeight="1">
      <c r="A20" s="31" t="s">
        <v>13</v>
      </c>
      <c r="B20" s="32" t="s">
        <v>14</v>
      </c>
      <c r="C20" s="32" t="s">
        <v>15</v>
      </c>
      <c r="D20" s="32" t="s">
        <v>16</v>
      </c>
      <c r="E20" s="32" t="s">
        <v>17</v>
      </c>
      <c r="F20" s="33" t="s">
        <v>18</v>
      </c>
    </row>
    <row r="21" spans="1:6" s="30" customFormat="1" ht="12.75" customHeight="1">
      <c r="A21" s="34"/>
      <c r="B21" s="35"/>
      <c r="C21" s="35"/>
      <c r="D21" s="35"/>
      <c r="E21" s="35"/>
      <c r="F21" s="36"/>
    </row>
    <row r="22" spans="1:6" s="10" customFormat="1" ht="15.75" customHeight="1">
      <c r="A22" s="37" t="s">
        <v>19</v>
      </c>
      <c r="B22" s="38" t="s">
        <v>20</v>
      </c>
      <c r="C22" s="39">
        <v>0.1</v>
      </c>
      <c r="D22" s="39">
        <v>0.5</v>
      </c>
      <c r="E22" s="39">
        <v>0.75</v>
      </c>
      <c r="F22" s="40">
        <v>1</v>
      </c>
    </row>
  </sheetData>
  <phoneticPr fontId="11" type="noConversion"/>
  <pageMargins left="0.74791666666666667" right="0.74791666666666667" top="0.98402777777777772" bottom="0.98402777777777772" header="0.51180555555555551" footer="0.5"/>
  <pageSetup scale="90" firstPageNumber="0" orientation="landscape" horizontalDpi="300" verticalDpi="300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>
      <selection activeCell="A2" sqref="A2"/>
    </sheetView>
  </sheetViews>
  <sheetFormatPr baseColWidth="10" defaultColWidth="9.140625" defaultRowHeight="12.75"/>
  <cols>
    <col min="1" max="1" width="58.42578125" customWidth="1"/>
    <col min="2" max="6" width="17.7109375" customWidth="1"/>
  </cols>
  <sheetData>
    <row r="1" spans="1:6" ht="15">
      <c r="A1" s="2" t="s">
        <v>0</v>
      </c>
      <c r="B1" s="1"/>
      <c r="C1" s="1"/>
      <c r="D1" s="1"/>
      <c r="E1" s="1"/>
      <c r="F1" s="1"/>
    </row>
    <row r="2" spans="1:6" ht="15">
      <c r="A2" s="2" t="s">
        <v>37</v>
      </c>
      <c r="B2" s="1"/>
      <c r="C2" s="1"/>
      <c r="D2" s="1"/>
      <c r="E2" s="1"/>
      <c r="F2" s="1"/>
    </row>
    <row r="3" spans="1:6" ht="14.25">
      <c r="A3" s="4" t="s">
        <v>1</v>
      </c>
      <c r="B3" s="1"/>
      <c r="C3" s="1"/>
      <c r="D3" s="1"/>
      <c r="E3" s="1"/>
      <c r="F3" s="1"/>
    </row>
    <row r="4" spans="1:6" ht="14.25">
      <c r="A4" s="1"/>
      <c r="B4" s="1"/>
      <c r="C4" s="1"/>
      <c r="D4" s="1"/>
      <c r="E4" s="1"/>
      <c r="F4" s="1"/>
    </row>
    <row r="5" spans="1:6" s="10" customFormat="1" ht="18.75" customHeight="1">
      <c r="A5" s="41" t="s">
        <v>21</v>
      </c>
      <c r="B5" s="42"/>
      <c r="C5" s="42"/>
      <c r="D5" s="42"/>
      <c r="E5" s="42"/>
      <c r="F5" s="43" t="s">
        <v>2</v>
      </c>
    </row>
    <row r="6" spans="1:6" s="30" customFormat="1" ht="15.75" customHeight="1">
      <c r="A6" s="44" t="s">
        <v>3</v>
      </c>
      <c r="B6" s="45" t="s">
        <v>14</v>
      </c>
      <c r="C6" s="45" t="s">
        <v>15</v>
      </c>
      <c r="D6" s="45" t="s">
        <v>16</v>
      </c>
      <c r="E6" s="45" t="s">
        <v>17</v>
      </c>
      <c r="F6" s="46" t="s">
        <v>18</v>
      </c>
    </row>
    <row r="7" spans="1:6" ht="13.7" customHeight="1">
      <c r="A7" s="47" t="s">
        <v>22</v>
      </c>
      <c r="B7" s="48">
        <f>Produktdaten!B9</f>
        <v>400</v>
      </c>
      <c r="C7" s="48">
        <f>B7*(1+Produktdaten!$B$10)</f>
        <v>420</v>
      </c>
      <c r="D7" s="48">
        <f>C7*(1+Produktdaten!$B$10)</f>
        <v>441</v>
      </c>
      <c r="E7" s="48">
        <f>D7*(1+Produktdaten!$B$10)</f>
        <v>463.05</v>
      </c>
      <c r="F7" s="49">
        <f>E7*(1+Produktdaten!$B$10)</f>
        <v>486.20250000000004</v>
      </c>
    </row>
    <row r="8" spans="1:6" ht="13.7" customHeight="1">
      <c r="A8" s="47" t="s">
        <v>23</v>
      </c>
      <c r="B8" s="48">
        <f>Produktdaten!B13</f>
        <v>250</v>
      </c>
      <c r="C8" s="48">
        <f>B8*(1+Produktdaten!$B$14)</f>
        <v>262.5</v>
      </c>
      <c r="D8" s="48">
        <f>C8*(1+Produktdaten!$B$14)</f>
        <v>275.625</v>
      </c>
      <c r="E8" s="48">
        <f>D8*(1+Produktdaten!$B$14)</f>
        <v>289.40625</v>
      </c>
      <c r="F8" s="49">
        <f>E8*(1+Produktdaten!$B$14)</f>
        <v>303.87656250000003</v>
      </c>
    </row>
    <row r="9" spans="1:6" ht="13.7" customHeight="1">
      <c r="A9" s="47" t="s">
        <v>24</v>
      </c>
      <c r="B9" s="48">
        <f>Produktdaten!B15</f>
        <v>250000</v>
      </c>
      <c r="C9" s="48">
        <f>B9*(1+Produktdaten!$B$16)</f>
        <v>257500</v>
      </c>
      <c r="D9" s="48">
        <f>C9*(1+Produktdaten!$B$16)</f>
        <v>265225</v>
      </c>
      <c r="E9" s="48">
        <f>D9*(1+Produktdaten!$B$16)</f>
        <v>273181.75</v>
      </c>
      <c r="F9" s="49">
        <f>E9*(1+Produktdaten!$B$16)</f>
        <v>281377.20250000001</v>
      </c>
    </row>
    <row r="10" spans="1:6" ht="13.7" customHeight="1">
      <c r="A10" s="47" t="s">
        <v>25</v>
      </c>
      <c r="B10" s="48">
        <f>Produktdaten!B11</f>
        <v>50000000</v>
      </c>
      <c r="C10" s="48">
        <f>B10*(1+Produktdaten!$B$12)</f>
        <v>55000000.000000007</v>
      </c>
      <c r="D10" s="48">
        <f>C10*(1+Produktdaten!$B$12)</f>
        <v>60500000.000000015</v>
      </c>
      <c r="E10" s="48">
        <f>D10*(1+Produktdaten!$B$12)</f>
        <v>66550000.000000022</v>
      </c>
      <c r="F10" s="49">
        <f>E10*(1+Produktdaten!$B$12)</f>
        <v>73205000.00000003</v>
      </c>
    </row>
    <row r="11" spans="1:6" ht="8.85" customHeight="1">
      <c r="A11" s="47"/>
      <c r="B11" s="50"/>
      <c r="C11" s="50"/>
      <c r="D11" s="50"/>
      <c r="E11" s="50"/>
      <c r="F11" s="51"/>
    </row>
    <row r="12" spans="1:6" ht="13.7" customHeight="1">
      <c r="A12" s="52" t="s">
        <v>35</v>
      </c>
      <c r="B12" s="53"/>
      <c r="C12" s="53"/>
      <c r="D12" s="53"/>
      <c r="E12" s="53"/>
      <c r="F12" s="54"/>
    </row>
    <row r="13" spans="1:6" ht="13.7" customHeight="1">
      <c r="A13" s="55" t="s">
        <v>26</v>
      </c>
      <c r="B13" s="56">
        <f>Produktdaten!B8</f>
        <v>100</v>
      </c>
      <c r="C13" s="56">
        <f>Produktdaten!C22*$F$13</f>
        <v>209.17331221730316</v>
      </c>
      <c r="D13" s="56">
        <f>Produktdaten!D22*$F$13</f>
        <v>1045.8665610865157</v>
      </c>
      <c r="E13" s="56">
        <f>Produktdaten!E22*$F$13</f>
        <v>1568.7998416297737</v>
      </c>
      <c r="F13" s="57">
        <f>(F9+Produktdaten!B17)/(F7-F8)</f>
        <v>2091.7331221730315</v>
      </c>
    </row>
    <row r="14" spans="1:6" ht="13.7" customHeight="1">
      <c r="A14" s="55" t="s">
        <v>38</v>
      </c>
      <c r="B14" s="48">
        <f>B13*B7</f>
        <v>40000</v>
      </c>
      <c r="C14" s="48">
        <f>C13*C7</f>
        <v>87852.791131267324</v>
      </c>
      <c r="D14" s="48">
        <f>D13*D7</f>
        <v>461227.15343915345</v>
      </c>
      <c r="E14" s="48">
        <f>E13*E7</f>
        <v>726432.76666666672</v>
      </c>
      <c r="F14" s="49">
        <f>F13*F7</f>
        <v>1017005.8733333334</v>
      </c>
    </row>
    <row r="15" spans="1:6" ht="13.7" customHeight="1">
      <c r="A15" s="55" t="s">
        <v>27</v>
      </c>
      <c r="B15" s="48">
        <f>B14-(B13*B8)-B9</f>
        <v>-235000</v>
      </c>
      <c r="C15" s="48">
        <f>C14-(C13*C8)-C9</f>
        <v>-224555.20332577475</v>
      </c>
      <c r="D15" s="48">
        <f>D14-(D13*D8)-D9</f>
        <v>-92264.817460317456</v>
      </c>
      <c r="E15" s="48">
        <f>E14-(E13*E8)-E9</f>
        <v>-769.46249999996508</v>
      </c>
      <c r="F15" s="49">
        <f>F14-(F13*F8)-F9</f>
        <v>100000</v>
      </c>
    </row>
    <row r="16" spans="1:6" ht="13.7" customHeight="1">
      <c r="A16" s="55" t="s">
        <v>28</v>
      </c>
      <c r="B16" s="58">
        <f>B14/B10</f>
        <v>8.0000000000000004E-4</v>
      </c>
      <c r="C16" s="58">
        <f>C14/C10</f>
        <v>1.5973234751139511E-3</v>
      </c>
      <c r="D16" s="58">
        <f>D14/D10</f>
        <v>7.6235893130438565E-3</v>
      </c>
      <c r="E16" s="58">
        <f>E14/E10</f>
        <v>1.0915593789130977E-2</v>
      </c>
      <c r="F16" s="59">
        <f>F14/F10</f>
        <v>1.3892573913439423E-2</v>
      </c>
    </row>
    <row r="17" spans="1:6" ht="8.85" customHeight="1">
      <c r="A17" s="55"/>
      <c r="B17" s="50"/>
      <c r="C17" s="50"/>
      <c r="D17" s="50"/>
      <c r="E17" s="50"/>
      <c r="F17" s="51"/>
    </row>
    <row r="18" spans="1:6" ht="13.7" customHeight="1">
      <c r="A18" s="52" t="s">
        <v>36</v>
      </c>
      <c r="B18" s="53"/>
      <c r="C18" s="53"/>
      <c r="D18" s="53"/>
      <c r="E18" s="53"/>
      <c r="F18" s="54"/>
    </row>
    <row r="19" spans="1:6" ht="13.7" customHeight="1">
      <c r="A19" s="55" t="s">
        <v>26</v>
      </c>
      <c r="B19" s="56">
        <f>Produktdaten!B8</f>
        <v>100</v>
      </c>
      <c r="C19" s="56">
        <f>Produktdaten!C22*$F$19</f>
        <v>301.12967333569873</v>
      </c>
      <c r="D19" s="56">
        <f>Produktdaten!D22*$F$19</f>
        <v>1505.6483666784936</v>
      </c>
      <c r="E19" s="56">
        <f>Produktdaten!E22*$F$19</f>
        <v>2258.4725500177406</v>
      </c>
      <c r="F19" s="57">
        <f>F20/F7</f>
        <v>3011.2967333569873</v>
      </c>
    </row>
    <row r="20" spans="1:6" ht="13.7" customHeight="1">
      <c r="A20" s="55" t="s">
        <v>38</v>
      </c>
      <c r="B20" s="60">
        <f>B7*B13</f>
        <v>40000</v>
      </c>
      <c r="C20" s="60">
        <f>C19*C7</f>
        <v>126474.46280099347</v>
      </c>
      <c r="D20" s="60">
        <f>D19*D7</f>
        <v>663990.92970521573</v>
      </c>
      <c r="E20" s="60">
        <f>E19*E7</f>
        <v>1045785.7142857148</v>
      </c>
      <c r="F20" s="61">
        <f>Produktdaten!B18*F10</f>
        <v>1464100.0000000007</v>
      </c>
    </row>
    <row r="21" spans="1:6" ht="13.7" customHeight="1">
      <c r="A21" s="55" t="s">
        <v>27</v>
      </c>
      <c r="B21" s="48">
        <f>B20-(B19*B8)-B9</f>
        <v>-235000</v>
      </c>
      <c r="C21" s="48">
        <f>C20-(C19*C8)-C9</f>
        <v>-210072.07644962746</v>
      </c>
      <c r="D21" s="48">
        <f>D20-(D19*D8)-D9</f>
        <v>-16228.401360544085</v>
      </c>
      <c r="E21" s="48">
        <f>E20-(E19*E8)-E9</f>
        <v>118987.89285714307</v>
      </c>
      <c r="F21" s="49">
        <f>F20-(F19*F8)-F9</f>
        <v>267660.29750000022</v>
      </c>
    </row>
    <row r="22" spans="1:6" ht="13.7" customHeight="1">
      <c r="A22" s="55" t="s">
        <v>28</v>
      </c>
      <c r="B22" s="58">
        <f>B20/B10</f>
        <v>8.0000000000000004E-4</v>
      </c>
      <c r="C22" s="58">
        <f>C20/C10</f>
        <v>2.2995356872907899E-3</v>
      </c>
      <c r="D22" s="58">
        <f>D20/D10</f>
        <v>1.0975056689342406E-2</v>
      </c>
      <c r="E22" s="58">
        <f>E20/E10</f>
        <v>1.5714285714285715E-2</v>
      </c>
      <c r="F22" s="59">
        <f>F20/F10</f>
        <v>0.02</v>
      </c>
    </row>
    <row r="23" spans="1:6" ht="8.85" customHeight="1">
      <c r="A23" s="62"/>
      <c r="B23" s="63"/>
      <c r="C23" s="63"/>
      <c r="D23" s="63"/>
      <c r="E23" s="63"/>
      <c r="F23" s="64"/>
    </row>
    <row r="25" spans="1:6">
      <c r="B25" s="65"/>
      <c r="C25" s="65"/>
      <c r="D25" s="65"/>
      <c r="E25" s="66"/>
      <c r="F25" s="65"/>
    </row>
    <row r="26" spans="1:6">
      <c r="E26" s="65"/>
      <c r="F26" s="65"/>
    </row>
    <row r="27" spans="1:6">
      <c r="E27" s="65"/>
      <c r="F27" s="65"/>
    </row>
  </sheetData>
  <phoneticPr fontId="11" type="noConversion"/>
  <pageMargins left="0.74791666666666667" right="0.74791666666666667" top="0.98402777777777772" bottom="0.98402777777777772" header="0.51180555555555551" footer="0.5"/>
  <pageSetup scale="85" firstPageNumber="0" orientation="landscape" cellComments="atEnd" horizontalDpi="300" verticalDpi="300"/>
  <headerFooter alignWithMargins="0">
    <oddFooter>&amp;L&amp;P of &amp;N&amp;C&amp;D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44:B46"/>
  <sheetViews>
    <sheetView showGridLines="0" topLeftCell="A22" workbookViewId="0">
      <selection activeCell="D55" sqref="D55"/>
    </sheetView>
  </sheetViews>
  <sheetFormatPr baseColWidth="10" defaultColWidth="9.140625" defaultRowHeight="12.75"/>
  <sheetData>
    <row r="44" spans="1:2" hidden="1"/>
    <row r="45" spans="1:2" ht="14.25" hidden="1">
      <c r="A45" s="67" t="s">
        <v>29</v>
      </c>
      <c r="B45" s="67" t="str">
        <f>CONCATENATE("Scenario 1: ",Produktdaten!B7," Sales and Profit Analysis")</f>
        <v>Scenario 1: Verkaufseinheit Sales and Profit Analysis</v>
      </c>
    </row>
    <row r="46" spans="1:2" ht="14.25" hidden="1">
      <c r="A46" s="67" t="s">
        <v>30</v>
      </c>
      <c r="B46" s="67" t="str">
        <f>CONCATENATE("Scenario 2: ",Produktdaten!B7," Sales and Profit Analysis")</f>
        <v>Scenario 2: Verkaufseinheit Sales and Profit Analysis</v>
      </c>
    </row>
  </sheetData>
  <phoneticPr fontId="11" type="noConversion"/>
  <pageMargins left="0.74791666666666667" right="0.74791666666666667" top="0.98402777777777772" bottom="0.98402777777777772" header="0.51180555555555551" footer="0.5"/>
  <pageSetup scale="85" firstPageNumber="0" orientation="landscape" cellComments="atEnd" horizontalDpi="300" verticalDpi="300"/>
  <headerFooter alignWithMargins="0">
    <oddFooter>&amp;L&amp;P of &amp;N&amp;C&amp;D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3379454669468A40BB5CD7D31D7B84F6" ma:contentTypeVersion="8" ma:contentTypeDescription="Create a new document." ma:contentTypeScope="" ma:versionID="874a2782f1189a7316e3c2f684aaa9fa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5c2db6c5baa0ac3fc502334ce7d6a781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TP010021523</AuthoringAssetId>
    <AssetId xmlns="145c5697-5eb5-440b-b2f1-a8273fb59250">TS010021523</AssetId>
  </documentManagement>
</p:properties>
</file>

<file path=customXml/itemProps1.xml><?xml version="1.0" encoding="utf-8"?>
<ds:datastoreItem xmlns:ds="http://schemas.openxmlformats.org/officeDocument/2006/customXml" ds:itemID="{FA3F8E86-BB6C-424A-A9C7-ED0DD284DA7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3ED648E-3916-43A3-BDBA-FCB5AF45D0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711E98-1F18-46A2-B2F1-E8FB80E52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19BB8B11-90BB-42C4-B655-47A2DAFF566D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Produktdaten</vt:lpstr>
      <vt:lpstr>Ergebnis nach Szenario</vt:lpstr>
      <vt:lpstr>Charts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product sales and profit forecasting model</dc:title>
  <dc:creator>Jana</dc:creator>
  <cp:lastModifiedBy>Jana</cp:lastModifiedBy>
  <cp:revision>1</cp:revision>
  <cp:lastPrinted>2005-09-12T22:52:38Z</cp:lastPrinted>
  <dcterms:created xsi:type="dcterms:W3CDTF">2005-07-21T16:14:53Z</dcterms:created>
  <dcterms:modified xsi:type="dcterms:W3CDTF">2011-09-17T14:16:09Z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rectSourceMarket">
    <vt:lpwstr>english</vt:lpwstr>
  </property>
  <property fmtid="{D5CDD505-2E9C-101B-9397-08002B2CF9AE}" pid="3" name="OriginalSourceMarket">
    <vt:lpwstr>english</vt:lpwstr>
  </property>
  <property fmtid="{D5CDD505-2E9C-101B-9397-08002B2CF9AE}" pid="4" name="Markets">
    <vt:lpwstr/>
  </property>
  <property fmtid="{D5CDD505-2E9C-101B-9397-08002B2CF9AE}" pid="5" name="AssetType">
    <vt:lpwstr>TP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305</vt:lpwstr>
  </property>
  <property fmtid="{D5CDD505-2E9C-101B-9397-08002B2CF9AE}" pid="10" name="CHMName">
    <vt:lpwstr/>
  </property>
  <property fmtid="{D5CDD505-2E9C-101B-9397-08002B2CF9AE}" pid="11" name="Milestone">
    <vt:lpwstr>Continuous</vt:lpwstr>
  </property>
  <property fmtid="{D5CDD505-2E9C-101B-9397-08002B2CF9AE}" pid="12" name="TPAppVersion">
    <vt:lpwstr>11</vt:lpwstr>
  </property>
  <property fmtid="{D5CDD505-2E9C-101B-9397-08002B2CF9AE}" pid="13" name="TPCommandLine">
    <vt:lpwstr>{XL} /t {FilePath}</vt:lpwstr>
  </property>
  <property fmtid="{D5CDD505-2E9C-101B-9397-08002B2CF9AE}" pid="14" name="TPComponent">
    <vt:lpwstr>EXCELFiles</vt:lpwstr>
  </property>
  <property fmtid="{D5CDD505-2E9C-101B-9397-08002B2CF9AE}" pid="15" name="AssetId">
    <vt:lpwstr>TS010021523</vt:lpwstr>
  </property>
  <property fmtid="{D5CDD505-2E9C-101B-9397-08002B2CF9AE}" pid="16" name="EditorialStatus">
    <vt:lpwstr/>
  </property>
  <property fmtid="{D5CDD505-2E9C-101B-9397-08002B2CF9AE}" pid="17" name="NumericId">
    <vt:lpwstr>-1.00000000000000</vt:lpwstr>
  </property>
  <property fmtid="{D5CDD505-2E9C-101B-9397-08002B2CF9AE}" pid="18" name="PublishTargets">
    <vt:lpwstr>OfficeOnline</vt:lpwstr>
  </property>
  <property fmtid="{D5CDD505-2E9C-101B-9397-08002B2CF9AE}" pid="19" name="TPLaunchHelpLinkType">
    <vt:lpwstr/>
  </property>
  <property fmtid="{D5CDD505-2E9C-101B-9397-08002B2CF9AE}" pid="20" name="TPFriendlyName">
    <vt:lpwstr>Modell für Verkaufs- und Gewinnprognose für neues Produkt</vt:lpwstr>
  </property>
  <property fmtid="{D5CDD505-2E9C-101B-9397-08002B2CF9AE}" pid="21" name="display_urn:schemas-microsoft-com:office:office#APEditor">
    <vt:lpwstr>REDMOND\v-luannv</vt:lpwstr>
  </property>
  <property fmtid="{D5CDD505-2E9C-101B-9397-08002B2CF9AE}" pid="22" name="APEditor">
    <vt:lpwstr>179</vt:lpwstr>
  </property>
  <property fmtid="{D5CDD505-2E9C-101B-9397-08002B2CF9AE}" pid="23" name="SourceTitle">
    <vt:lpwstr>New product sales and profit forecasting model</vt:lpwstr>
  </property>
  <property fmtid="{D5CDD505-2E9C-101B-9397-08002B2CF9AE}" pid="24" name="TPApplication">
    <vt:lpwstr>Excel</vt:lpwstr>
  </property>
  <property fmtid="{D5CDD505-2E9C-101B-9397-08002B2CF9AE}" pid="25" name="TPLaunchHelpLink">
    <vt:lpwstr/>
  </property>
  <property fmtid="{D5CDD505-2E9C-101B-9397-08002B2CF9AE}" pid="26" name="OpenTemplate">
    <vt:lpwstr>1</vt:lpwstr>
  </property>
  <property fmtid="{D5CDD505-2E9C-101B-9397-08002B2CF9AE}" pid="27" name="UACurrentWords">
    <vt:lpwstr>0</vt:lpwstr>
  </property>
  <property fmtid="{D5CDD505-2E9C-101B-9397-08002B2CF9AE}" pid="28" name="UALocRecommendation">
    <vt:lpwstr>Never Localize</vt:lpwstr>
  </property>
  <property fmtid="{D5CDD505-2E9C-101B-9397-08002B2CF9AE}" pid="29" name="UALocComments">
    <vt:lpwstr/>
  </property>
  <property fmtid="{D5CDD505-2E9C-101B-9397-08002B2CF9AE}" pid="30" name="Applications">
    <vt:lpwstr>11;#Excel 12;#-1;#TBD;#-1;#TBD;#-1;#TBD;#-1;#TBD</vt:lpwstr>
  </property>
  <property fmtid="{D5CDD505-2E9C-101B-9397-08002B2CF9AE}" pid="31" name="UANotes">
    <vt:lpwstr>WE template</vt:lpwstr>
  </property>
  <property fmtid="{D5CDD505-2E9C-101B-9397-08002B2CF9AE}" pid="32" name="ContentTypeId">
    <vt:lpwstr>0x0101006025706CF4CD034688BEBAE97A2E701D0202003379454669468A40BB5CD7D31D7B84F6</vt:lpwstr>
  </property>
  <property fmtid="{D5CDD505-2E9C-101B-9397-08002B2CF9AE}" pid="33" name="IsDeleted">
    <vt:lpwstr>0</vt:lpwstr>
  </property>
  <property fmtid="{D5CDD505-2E9C-101B-9397-08002B2CF9AE}" pid="34" name="ParentAssetId">
    <vt:lpwstr/>
  </property>
  <property fmtid="{D5CDD505-2E9C-101B-9397-08002B2CF9AE}" pid="35" name="ShowIn">
    <vt:lpwstr>Show everywhere</vt:lpwstr>
  </property>
  <property fmtid="{D5CDD505-2E9C-101B-9397-08002B2CF9AE}" pid="36" name="IsSearchable">
    <vt:lpwstr>0</vt:lpwstr>
  </property>
  <property fmtid="{D5CDD505-2E9C-101B-9397-08002B2CF9AE}" pid="37" name="Content Type">
    <vt:lpwstr>OOFile</vt:lpwstr>
  </property>
  <property fmtid="{D5CDD505-2E9C-101B-9397-08002B2CF9AE}" pid="38" name="AuthoringAssetId">
    <vt:lpwstr>TP010021523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